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0725" windowHeight="9975" activeTab="0"/>
  </bookViews>
  <sheets>
    <sheet name="Information" sheetId="1" r:id="rId1"/>
    <sheet name="Analysis" sheetId="2" r:id="rId2"/>
  </sheets>
  <definedNames/>
  <calcPr fullCalcOnLoad="1"/>
</workbook>
</file>

<file path=xl/sharedStrings.xml><?xml version="1.0" encoding="utf-8"?>
<sst xmlns="http://schemas.openxmlformats.org/spreadsheetml/2006/main" count="154" uniqueCount="88">
  <si>
    <t>Rinse Water Usage</t>
  </si>
  <si>
    <t>gph</t>
  </si>
  <si>
    <t>Daily Usage</t>
  </si>
  <si>
    <t>hrs</t>
  </si>
  <si>
    <t>(est. total rinse cycle usage)</t>
  </si>
  <si>
    <t>Required rinse temp</t>
  </si>
  <si>
    <t>F</t>
  </si>
  <si>
    <t>Incoming water temp</t>
  </si>
  <si>
    <t>Days used per month</t>
  </si>
  <si>
    <t>Months used per year</t>
  </si>
  <si>
    <t>Electric</t>
  </si>
  <si>
    <t>Electric energy cost</t>
  </si>
  <si>
    <t>per kWh</t>
  </si>
  <si>
    <t>Electric demand cost</t>
  </si>
  <si>
    <t>per kW</t>
  </si>
  <si>
    <r>
      <t xml:space="preserve">Estimated </t>
    </r>
    <r>
      <rPr>
        <u val="single"/>
        <sz val="10"/>
        <rFont val="Arial"/>
        <family val="2"/>
      </rPr>
      <t>actual</t>
    </r>
    <r>
      <rPr>
        <sz val="10"/>
        <rFont val="Arial"/>
        <family val="0"/>
      </rPr>
      <t xml:space="preserve"> demand</t>
    </r>
  </si>
  <si>
    <t>(recommended range 30-50%)</t>
  </si>
  <si>
    <t>Gas</t>
  </si>
  <si>
    <t>Gas cost</t>
  </si>
  <si>
    <t>per therm</t>
  </si>
  <si>
    <t>Gas fuel cost adjust</t>
  </si>
  <si>
    <t>Total gas cost</t>
  </si>
  <si>
    <t xml:space="preserve"> Hatco Booster Water Heater Estimated Energy Cost Worksheet</t>
  </si>
  <si>
    <t>Dishwasher Make &amp; Model:</t>
  </si>
  <si>
    <t>Customer Name &amp; Project:</t>
  </si>
  <si>
    <t>Required temp rise</t>
  </si>
  <si>
    <t>+</t>
  </si>
  <si>
    <t>=</t>
  </si>
  <si>
    <t>Heat Requirements</t>
  </si>
  <si>
    <t>x</t>
  </si>
  <si>
    <t xml:space="preserve">temp rise </t>
  </si>
  <si>
    <t xml:space="preserve">weight of </t>
  </si>
  <si>
    <r>
      <t>gph</t>
    </r>
    <r>
      <rPr>
        <sz val="8"/>
        <rFont val="Arial"/>
        <family val="2"/>
      </rPr>
      <t xml:space="preserve"> (1)</t>
    </r>
  </si>
  <si>
    <t>BTU per hour</t>
  </si>
  <si>
    <t>Daily</t>
  </si>
  <si>
    <t>Daily BTU's required</t>
  </si>
  <si>
    <r>
      <t xml:space="preserve">required </t>
    </r>
    <r>
      <rPr>
        <sz val="8"/>
        <rFont val="Arial"/>
        <family val="2"/>
      </rPr>
      <t>(5)</t>
    </r>
  </si>
  <si>
    <t>1 gallon</t>
  </si>
  <si>
    <r>
      <t xml:space="preserve">usage </t>
    </r>
    <r>
      <rPr>
        <sz val="8"/>
        <rFont val="Arial"/>
        <family val="2"/>
      </rPr>
      <t>(2)</t>
    </r>
  </si>
  <si>
    <t>Booster Sizing</t>
  </si>
  <si>
    <t>÷</t>
  </si>
  <si>
    <t xml:space="preserve"> = </t>
  </si>
  <si>
    <t xml:space="preserve">BTU per </t>
  </si>
  <si>
    <t>efficiency</t>
  </si>
  <si>
    <t>kW needed</t>
  </si>
  <si>
    <r>
      <t xml:space="preserve">BTU per hour </t>
    </r>
    <r>
      <rPr>
        <sz val="8"/>
        <rFont val="Arial"/>
        <family val="2"/>
      </rPr>
      <t>(14)</t>
    </r>
  </si>
  <si>
    <t>BTU needed</t>
  </si>
  <si>
    <r>
      <t xml:space="preserve">hour </t>
    </r>
    <r>
      <rPr>
        <sz val="8"/>
        <rFont val="Arial"/>
        <family val="2"/>
      </rPr>
      <t>(14)</t>
    </r>
  </si>
  <si>
    <t xml:space="preserve">(3412 @ 98%) </t>
  </si>
  <si>
    <t>Compact/Imperial Booster Size</t>
  </si>
  <si>
    <t xml:space="preserve"> </t>
  </si>
  <si>
    <t xml:space="preserve">Powermite Booster size - </t>
  </si>
  <si>
    <t>Estimated Cost Analysis</t>
  </si>
  <si>
    <r>
      <t>Electric</t>
    </r>
    <r>
      <rPr>
        <u val="single"/>
        <sz val="10"/>
        <rFont val="Arial"/>
        <family val="2"/>
      </rPr>
      <t xml:space="preserve"> at 98 % efficiency</t>
    </r>
  </si>
  <si>
    <t xml:space="preserve">x </t>
  </si>
  <si>
    <t xml:space="preserve">Daily BTU </t>
  </si>
  <si>
    <t>BTU per kW</t>
  </si>
  <si>
    <t>Daily kWh</t>
  </si>
  <si>
    <t xml:space="preserve">Cost per </t>
  </si>
  <si>
    <t>Daily electric</t>
  </si>
  <si>
    <t>Days used</t>
  </si>
  <si>
    <t xml:space="preserve">Monthly </t>
  </si>
  <si>
    <t xml:space="preserve">Total </t>
  </si>
  <si>
    <t xml:space="preserve">Months per </t>
  </si>
  <si>
    <t xml:space="preserve">Annual </t>
  </si>
  <si>
    <t>required (15)</t>
  </si>
  <si>
    <t>required</t>
  </si>
  <si>
    <t>kWh (8)</t>
  </si>
  <si>
    <t>energy cost</t>
  </si>
  <si>
    <t>per month (6)</t>
  </si>
  <si>
    <t xml:space="preserve">demand </t>
  </si>
  <si>
    <t>monthly cost</t>
  </si>
  <si>
    <t>year (7)</t>
  </si>
  <si>
    <t>Electric Cost</t>
  </si>
  <si>
    <t>charge</t>
  </si>
  <si>
    <t>(16x10x9)</t>
  </si>
  <si>
    <r>
      <t>Gas</t>
    </r>
    <r>
      <rPr>
        <u val="single"/>
        <sz val="10"/>
        <rFont val="Arial"/>
        <family val="2"/>
      </rPr>
      <t xml:space="preserve"> at 80% efficiency</t>
    </r>
  </si>
  <si>
    <t>Btu per therm</t>
  </si>
  <si>
    <t>Daily therms</t>
  </si>
  <si>
    <t>Cost per</t>
  </si>
  <si>
    <t xml:space="preserve">Daily gas </t>
  </si>
  <si>
    <t>Monthly</t>
  </si>
  <si>
    <t>at 80% effic.</t>
  </si>
  <si>
    <r>
      <t>therm</t>
    </r>
    <r>
      <rPr>
        <sz val="8"/>
        <rFont val="Arial"/>
        <family val="2"/>
      </rPr>
      <t xml:space="preserve"> (13)</t>
    </r>
  </si>
  <si>
    <t>cost</t>
  </si>
  <si>
    <t>gas cost</t>
  </si>
  <si>
    <t>Gas Cost</t>
  </si>
  <si>
    <t>Fill in Colored Cells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</si>
</sst>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&quot;$&quot;* #,##0.000_);_(&quot;$&quot;* \(#,##0.000\);_(&quot;$&quot;* &quot;-&quot;??_);_(@_)"/>
    <numFmt numFmtId="173" formatCode="_(* #,##0.000_);_(* \(#,##0.000\);_(* &quot;-&quot;??_);_(@_)"/>
    <numFmt numFmtId="174" formatCode="_(&quot;$&quot;* #,##0.0000_);_(&quot;$&quot;* \(#,##0.0000\);_(&quot;$&quot;* &quot;-&quot;??_);_(@_)"/>
    <numFmt numFmtId="175" formatCode="0%\(/100\)"/>
    <numFmt numFmtId="176" formatCode="0\(/100\)"/>
    <numFmt numFmtId="177" formatCode="0%/\(1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u val="single"/>
      <sz val="14"/>
      <name val="Arial"/>
      <family val="0"/>
    </font>
    <font>
      <b/>
      <u val="single"/>
      <sz val="18"/>
      <name val="Arial"/>
      <family val="2"/>
    </font>
    <font>
      <sz val="9"/>
      <name val="Arial"/>
      <family val="2"/>
    </font>
    <font>
      <i/>
      <sz val="8"/>
      <name val="Arial"/>
      <family val="0"/>
    </font>
    <font>
      <b/>
      <u val="single"/>
      <sz val="12"/>
      <name val="Arial"/>
      <family val="2"/>
    </font>
    <font>
      <sz val="7"/>
      <name val="Arial"/>
      <family val="2"/>
    </font>
    <font>
      <b/>
      <u val="single"/>
      <sz val="10"/>
      <name val="Arial"/>
      <family val="0"/>
    </font>
    <font>
      <sz val="10"/>
      <name val="Symbol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Alignment="1">
      <alignment horizontal="centerContinuous"/>
    </xf>
    <xf numFmtId="44" fontId="0" fillId="0" borderId="10" xfId="44" applyFont="1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4" fontId="0" fillId="33" borderId="10" xfId="44" applyNumberFormat="1" applyFont="1" applyFill="1" applyBorder="1" applyAlignment="1" applyProtection="1">
      <alignment/>
      <protection locked="0"/>
    </xf>
    <xf numFmtId="174" fontId="0" fillId="33" borderId="10" xfId="44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"/>
      <protection/>
    </xf>
    <xf numFmtId="176" fontId="0" fillId="0" borderId="0" xfId="0" applyNumberFormat="1" applyAlignment="1">
      <alignment/>
    </xf>
    <xf numFmtId="9" fontId="0" fillId="33" borderId="10" xfId="57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Continuous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174" fontId="0" fillId="33" borderId="10" xfId="44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4" fontId="0" fillId="33" borderId="10" xfId="44" applyNumberFormat="1" applyFont="1" applyFill="1" applyBorder="1" applyAlignment="1" applyProtection="1">
      <alignment/>
      <protection/>
    </xf>
    <xf numFmtId="9" fontId="0" fillId="33" borderId="10" xfId="57" applyNumberFormat="1" applyFont="1" applyFill="1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4" fontId="0" fillId="0" borderId="10" xfId="44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169" fontId="0" fillId="0" borderId="10" xfId="42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9" fontId="0" fillId="0" borderId="10" xfId="42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69" fontId="0" fillId="0" borderId="0" xfId="42" applyNumberFormat="1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169" fontId="0" fillId="0" borderId="10" xfId="0" applyNumberFormat="1" applyBorder="1" applyAlignment="1" applyProtection="1">
      <alignment/>
      <protection/>
    </xf>
    <xf numFmtId="167" fontId="0" fillId="0" borderId="10" xfId="0" applyNumberFormat="1" applyBorder="1" applyAlignment="1" applyProtection="1">
      <alignment/>
      <protection/>
    </xf>
    <xf numFmtId="9" fontId="0" fillId="0" borderId="10" xfId="57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9" fontId="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" fontId="0" fillId="0" borderId="10" xfId="0" applyNumberFormat="1" applyBorder="1" applyAlignment="1" applyProtection="1">
      <alignment horizontal="center"/>
      <protection/>
    </xf>
    <xf numFmtId="165" fontId="0" fillId="0" borderId="10" xfId="0" applyNumberFormat="1" applyBorder="1" applyAlignment="1" applyProtection="1">
      <alignment horizontal="center"/>
      <protection/>
    </xf>
    <xf numFmtId="44" fontId="0" fillId="0" borderId="10" xfId="44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3" fontId="0" fillId="0" borderId="10" xfId="0" applyNumberFormat="1" applyBorder="1" applyAlignment="1" applyProtection="1">
      <alignment horizontal="center"/>
      <protection/>
    </xf>
    <xf numFmtId="167" fontId="0" fillId="0" borderId="10" xfId="0" applyNumberFormat="1" applyBorder="1" applyAlignment="1" applyProtection="1">
      <alignment horizontal="center"/>
      <protection/>
    </xf>
    <xf numFmtId="44" fontId="0" fillId="0" borderId="10" xfId="0" applyNumberForma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4" max="4" width="3.7109375" style="0" customWidth="1"/>
    <col min="5" max="5" width="5.8515625" style="0" customWidth="1"/>
    <col min="6" max="6" width="9.7109375" style="0" customWidth="1"/>
    <col min="7" max="7" width="4.57421875" style="0" customWidth="1"/>
  </cols>
  <sheetData>
    <row r="1" spans="2:10" ht="12.75">
      <c r="B1" s="79" t="s">
        <v>87</v>
      </c>
      <c r="C1" s="79"/>
      <c r="D1" s="79"/>
      <c r="E1" s="79"/>
      <c r="F1" s="79"/>
      <c r="G1" s="79"/>
      <c r="H1" s="79"/>
      <c r="I1" s="79"/>
      <c r="J1" s="79"/>
    </row>
    <row r="2" spans="2:10" ht="12.75">
      <c r="B2" s="78"/>
      <c r="C2" s="78"/>
      <c r="D2" s="78"/>
      <c r="E2" s="78"/>
      <c r="F2" s="78"/>
      <c r="G2" s="78"/>
      <c r="H2" s="78"/>
      <c r="I2" s="78"/>
      <c r="J2" s="78"/>
    </row>
    <row r="3" spans="2:7" ht="12.75">
      <c r="B3" t="s">
        <v>0</v>
      </c>
      <c r="E3" s="4">
        <v>1</v>
      </c>
      <c r="F3" s="8"/>
      <c r="G3" t="s">
        <v>1</v>
      </c>
    </row>
    <row r="4" spans="2:8" ht="12.75">
      <c r="B4" t="s">
        <v>2</v>
      </c>
      <c r="E4" s="4">
        <v>2</v>
      </c>
      <c r="F4" s="8"/>
      <c r="G4" t="s">
        <v>3</v>
      </c>
      <c r="H4" s="3" t="s">
        <v>4</v>
      </c>
    </row>
    <row r="5" spans="2:7" ht="12.75">
      <c r="B5" t="s">
        <v>5</v>
      </c>
      <c r="E5" s="4">
        <v>3</v>
      </c>
      <c r="F5" s="8"/>
      <c r="G5" t="s">
        <v>6</v>
      </c>
    </row>
    <row r="6" spans="2:7" ht="12.75">
      <c r="B6" t="s">
        <v>7</v>
      </c>
      <c r="E6" s="4">
        <v>4</v>
      </c>
      <c r="F6" s="8"/>
      <c r="G6" t="s">
        <v>6</v>
      </c>
    </row>
    <row r="7" spans="2:6" ht="12.75">
      <c r="B7" t="s">
        <v>8</v>
      </c>
      <c r="E7" s="12">
        <v>6</v>
      </c>
      <c r="F7" s="8"/>
    </row>
    <row r="8" spans="2:6" ht="12.75">
      <c r="B8" t="s">
        <v>9</v>
      </c>
      <c r="E8" s="12">
        <v>7</v>
      </c>
      <c r="F8" s="8"/>
    </row>
    <row r="11" spans="2:4" ht="12.75">
      <c r="B11" s="6" t="s">
        <v>10</v>
      </c>
      <c r="C11" s="2"/>
      <c r="D11" s="1"/>
    </row>
    <row r="12" spans="2:8" ht="12.75">
      <c r="B12" t="s">
        <v>11</v>
      </c>
      <c r="E12" s="4">
        <v>8</v>
      </c>
      <c r="F12" s="10"/>
      <c r="G12" s="5"/>
      <c r="H12" t="s">
        <v>12</v>
      </c>
    </row>
    <row r="13" spans="2:8" ht="12.75">
      <c r="B13" t="s">
        <v>13</v>
      </c>
      <c r="E13" s="4">
        <v>9</v>
      </c>
      <c r="F13" s="9"/>
      <c r="G13" s="5"/>
      <c r="H13" t="s">
        <v>14</v>
      </c>
    </row>
    <row r="14" spans="2:8" ht="12.75">
      <c r="B14" t="s">
        <v>15</v>
      </c>
      <c r="E14" s="4">
        <v>10</v>
      </c>
      <c r="F14" s="17"/>
      <c r="G14" s="5"/>
      <c r="H14" s="3" t="s">
        <v>16</v>
      </c>
    </row>
    <row r="15" spans="5:6" ht="12.75">
      <c r="E15" s="4"/>
      <c r="F15" s="16"/>
    </row>
    <row r="16" spans="2:5" ht="12.75">
      <c r="B16" s="6" t="s">
        <v>17</v>
      </c>
      <c r="C16" s="2"/>
      <c r="D16" s="1"/>
      <c r="E16" s="4"/>
    </row>
    <row r="17" spans="2:8" ht="12.75">
      <c r="B17" t="s">
        <v>18</v>
      </c>
      <c r="E17" s="4">
        <v>11</v>
      </c>
      <c r="F17" s="10"/>
      <c r="G17" s="5"/>
      <c r="H17" t="s">
        <v>19</v>
      </c>
    </row>
    <row r="18" spans="2:8" ht="12.75">
      <c r="B18" t="s">
        <v>20</v>
      </c>
      <c r="E18" s="4">
        <v>12</v>
      </c>
      <c r="F18" s="10"/>
      <c r="G18" s="5"/>
      <c r="H18" t="s">
        <v>19</v>
      </c>
    </row>
    <row r="19" spans="2:8" ht="12.75">
      <c r="B19" t="s">
        <v>21</v>
      </c>
      <c r="E19" s="4">
        <v>13</v>
      </c>
      <c r="F19" s="7">
        <f>SUM(F17:F18)</f>
        <v>0</v>
      </c>
      <c r="G19" s="5"/>
      <c r="H19" t="s">
        <v>19</v>
      </c>
    </row>
  </sheetData>
  <sheetProtection password="CA31" sheet="1" objects="1" scenarios="1"/>
  <mergeCells count="1">
    <mergeCell ref="B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AQ42"/>
  <sheetViews>
    <sheetView zoomScalePageLayoutView="0" workbookViewId="0" topLeftCell="A2">
      <selection activeCell="G12" sqref="G12"/>
    </sheetView>
  </sheetViews>
  <sheetFormatPr defaultColWidth="9.140625" defaultRowHeight="12.75"/>
  <cols>
    <col min="1" max="2" width="0.9921875" style="20" customWidth="1"/>
    <col min="3" max="3" width="12.421875" style="20" customWidth="1"/>
    <col min="4" max="4" width="2.7109375" style="20" customWidth="1"/>
    <col min="5" max="5" width="10.57421875" style="20" customWidth="1"/>
    <col min="6" max="6" width="3.00390625" style="20" customWidth="1"/>
    <col min="7" max="7" width="9.140625" style="20" customWidth="1"/>
    <col min="8" max="8" width="3.57421875" style="20" customWidth="1"/>
    <col min="9" max="9" width="9.140625" style="20" customWidth="1"/>
    <col min="10" max="10" width="3.00390625" style="20" customWidth="1"/>
    <col min="11" max="11" width="9.57421875" style="20" customWidth="1"/>
    <col min="12" max="12" width="3.28125" style="20" customWidth="1"/>
    <col min="13" max="13" width="11.28125" style="20" customWidth="1"/>
    <col min="14" max="14" width="2.7109375" style="20" customWidth="1"/>
    <col min="15" max="15" width="11.00390625" style="20" customWidth="1"/>
    <col min="16" max="16" width="3.28125" style="20" customWidth="1"/>
    <col min="17" max="17" width="9.8515625" style="20" customWidth="1"/>
    <col min="18" max="18" width="3.28125" style="20" customWidth="1"/>
    <col min="19" max="19" width="12.28125" style="20" customWidth="1"/>
    <col min="20" max="20" width="3.00390625" style="20" customWidth="1"/>
    <col min="21" max="21" width="9.140625" style="20" customWidth="1"/>
    <col min="22" max="22" width="3.57421875" style="20" customWidth="1"/>
    <col min="23" max="23" width="13.00390625" style="20" customWidth="1"/>
    <col min="24" max="16384" width="9.140625" style="20" customWidth="1"/>
  </cols>
  <sheetData>
    <row r="1" spans="3:21" ht="23.25">
      <c r="C1" s="18"/>
      <c r="D1" s="18"/>
      <c r="E1" s="19" t="s">
        <v>22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3:22" ht="21.75" customHeight="1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3:15" ht="7.5" customHeight="1">
      <c r="C3" s="21"/>
      <c r="D3" s="21"/>
      <c r="M3" s="22"/>
      <c r="N3" s="22"/>
      <c r="O3" s="22"/>
    </row>
    <row r="4" spans="3:23" ht="17.25" customHeight="1">
      <c r="C4" s="20" t="s">
        <v>23</v>
      </c>
      <c r="G4" s="23"/>
      <c r="H4" s="24"/>
      <c r="I4" s="25"/>
      <c r="J4" s="25"/>
      <c r="K4" s="25"/>
      <c r="L4" s="25"/>
      <c r="M4" s="13" t="s">
        <v>24</v>
      </c>
      <c r="N4" s="14"/>
      <c r="O4" s="14"/>
      <c r="P4" s="14"/>
      <c r="Q4" s="15"/>
      <c r="R4" s="26"/>
      <c r="S4" s="26"/>
      <c r="T4" s="26"/>
      <c r="U4" s="26"/>
      <c r="V4" s="26"/>
      <c r="W4" s="26"/>
    </row>
    <row r="5" ht="6" customHeight="1"/>
    <row r="6" spans="9:12" ht="6" customHeight="1">
      <c r="I6" s="27"/>
      <c r="J6" s="27"/>
      <c r="K6" s="27"/>
      <c r="L6" s="27"/>
    </row>
    <row r="7" spans="13:15" ht="17.25" customHeight="1">
      <c r="M7" s="28" t="s">
        <v>10</v>
      </c>
      <c r="N7" s="22"/>
      <c r="O7" s="18"/>
    </row>
    <row r="8" spans="3:21" ht="14.25" customHeight="1">
      <c r="C8" s="20" t="s">
        <v>0</v>
      </c>
      <c r="F8" s="29">
        <v>1</v>
      </c>
      <c r="G8" s="30">
        <f>Information!F3</f>
        <v>0</v>
      </c>
      <c r="H8" s="20" t="s">
        <v>1</v>
      </c>
      <c r="M8" s="20" t="s">
        <v>11</v>
      </c>
      <c r="R8" s="29">
        <v>8</v>
      </c>
      <c r="S8" s="31">
        <f>Information!F12</f>
        <v>0</v>
      </c>
      <c r="T8" s="32"/>
      <c r="U8" s="20" t="s">
        <v>12</v>
      </c>
    </row>
    <row r="9" spans="3:21" ht="12.75">
      <c r="C9" s="20" t="s">
        <v>2</v>
      </c>
      <c r="F9" s="29">
        <v>2</v>
      </c>
      <c r="G9" s="30">
        <f>Information!F4</f>
        <v>0</v>
      </c>
      <c r="H9" s="20" t="s">
        <v>3</v>
      </c>
      <c r="I9" s="33" t="s">
        <v>4</v>
      </c>
      <c r="M9" s="20" t="s">
        <v>13</v>
      </c>
      <c r="R9" s="29">
        <v>9</v>
      </c>
      <c r="S9" s="34">
        <f>Information!F13</f>
        <v>0</v>
      </c>
      <c r="T9" s="32"/>
      <c r="U9" s="20" t="s">
        <v>14</v>
      </c>
    </row>
    <row r="10" spans="3:21" ht="12.75">
      <c r="C10" s="20" t="s">
        <v>5</v>
      </c>
      <c r="F10" s="29">
        <v>3</v>
      </c>
      <c r="G10" s="30">
        <f>Information!F5</f>
        <v>0</v>
      </c>
      <c r="H10" s="20" t="s">
        <v>6</v>
      </c>
      <c r="M10" s="20" t="s">
        <v>15</v>
      </c>
      <c r="R10" s="29">
        <v>10</v>
      </c>
      <c r="S10" s="35">
        <f>Information!F14</f>
        <v>0</v>
      </c>
      <c r="T10" s="32"/>
      <c r="U10" s="33" t="s">
        <v>16</v>
      </c>
    </row>
    <row r="11" spans="3:19" ht="12.75">
      <c r="C11" s="20" t="s">
        <v>7</v>
      </c>
      <c r="F11" s="29">
        <v>4</v>
      </c>
      <c r="G11" s="30">
        <f>Information!F6</f>
        <v>0</v>
      </c>
      <c r="H11" s="20" t="s">
        <v>6</v>
      </c>
      <c r="R11" s="29"/>
      <c r="S11" s="36"/>
    </row>
    <row r="12" spans="3:18" ht="12.75">
      <c r="C12" s="20" t="s">
        <v>25</v>
      </c>
      <c r="F12" s="29">
        <v>5</v>
      </c>
      <c r="G12" s="30">
        <f>Information!F5-Information!F6</f>
        <v>0</v>
      </c>
      <c r="H12" s="20" t="s">
        <v>6</v>
      </c>
      <c r="M12" s="28" t="s">
        <v>17</v>
      </c>
      <c r="N12" s="22"/>
      <c r="O12" s="18"/>
      <c r="R12" s="29"/>
    </row>
    <row r="13" spans="3:21" ht="12.75">
      <c r="C13" s="20" t="s">
        <v>8</v>
      </c>
      <c r="F13" s="37">
        <v>6</v>
      </c>
      <c r="G13" s="30">
        <f>Information!F7</f>
        <v>0</v>
      </c>
      <c r="M13" s="20" t="s">
        <v>18</v>
      </c>
      <c r="R13" s="29">
        <v>11</v>
      </c>
      <c r="S13" s="31">
        <f>Information!F17</f>
        <v>0</v>
      </c>
      <c r="T13" s="32"/>
      <c r="U13" s="20" t="s">
        <v>19</v>
      </c>
    </row>
    <row r="14" spans="3:21" ht="12.75">
      <c r="C14" s="20" t="s">
        <v>9</v>
      </c>
      <c r="F14" s="37">
        <v>7</v>
      </c>
      <c r="G14" s="30">
        <f>Information!F8</f>
        <v>0</v>
      </c>
      <c r="M14" s="20" t="s">
        <v>20</v>
      </c>
      <c r="P14" s="38"/>
      <c r="Q14" s="38" t="s">
        <v>26</v>
      </c>
      <c r="R14" s="29">
        <v>12</v>
      </c>
      <c r="S14" s="31">
        <f>Information!F18</f>
        <v>0</v>
      </c>
      <c r="T14" s="32"/>
      <c r="U14" s="20" t="s">
        <v>19</v>
      </c>
    </row>
    <row r="15" spans="13:21" ht="12.75">
      <c r="M15" s="20" t="s">
        <v>21</v>
      </c>
      <c r="P15" s="38"/>
      <c r="Q15" s="38" t="s">
        <v>27</v>
      </c>
      <c r="R15" s="29">
        <v>13</v>
      </c>
      <c r="S15" s="39">
        <f>Information!F19</f>
        <v>0</v>
      </c>
      <c r="T15" s="32"/>
      <c r="U15" s="20" t="s">
        <v>19</v>
      </c>
    </row>
    <row r="16" spans="3:4" ht="18">
      <c r="C16" s="40" t="s">
        <v>28</v>
      </c>
      <c r="D16" s="40"/>
    </row>
    <row r="17" ht="12.75">
      <c r="T17" s="41"/>
    </row>
    <row r="18" spans="3:21" ht="12.75">
      <c r="C18" s="42"/>
      <c r="D18" s="42"/>
      <c r="E18" s="43">
        <f>SUM(G12)</f>
        <v>0</v>
      </c>
      <c r="F18" s="44" t="s">
        <v>29</v>
      </c>
      <c r="G18" s="43">
        <v>8.33</v>
      </c>
      <c r="H18" s="44" t="s">
        <v>29</v>
      </c>
      <c r="I18" s="43">
        <f>SUM(G8)</f>
        <v>0</v>
      </c>
      <c r="J18" s="45"/>
      <c r="K18" s="46"/>
      <c r="L18" s="46" t="s">
        <v>27</v>
      </c>
      <c r="M18" s="47">
        <f>SUM(E18*G18*I18)</f>
        <v>0</v>
      </c>
      <c r="N18" s="48" t="s">
        <v>29</v>
      </c>
      <c r="O18" s="43">
        <f>SUM(G9)</f>
        <v>0</v>
      </c>
      <c r="P18" s="44"/>
      <c r="Q18" s="44"/>
      <c r="R18" s="38" t="s">
        <v>27</v>
      </c>
      <c r="S18" s="49">
        <f>SUM(O18*M18)</f>
        <v>0</v>
      </c>
      <c r="T18" s="45"/>
      <c r="U18" s="45"/>
    </row>
    <row r="19" spans="5:26" ht="18">
      <c r="E19" s="50" t="s">
        <v>30</v>
      </c>
      <c r="G19" s="50" t="s">
        <v>31</v>
      </c>
      <c r="I19" s="50" t="s">
        <v>32</v>
      </c>
      <c r="J19" s="51"/>
      <c r="K19" s="51"/>
      <c r="L19" s="51"/>
      <c r="M19" s="52" t="s">
        <v>33</v>
      </c>
      <c r="N19" s="52"/>
      <c r="O19" s="50" t="s">
        <v>34</v>
      </c>
      <c r="S19" s="20" t="s">
        <v>35</v>
      </c>
      <c r="Y19" s="40"/>
      <c r="Z19" s="40"/>
    </row>
    <row r="20" spans="5:21" ht="12.75">
      <c r="E20" s="44" t="s">
        <v>36</v>
      </c>
      <c r="G20" s="44" t="s">
        <v>37</v>
      </c>
      <c r="M20" s="53">
        <v>14</v>
      </c>
      <c r="O20" s="44" t="s">
        <v>38</v>
      </c>
      <c r="R20" s="54"/>
      <c r="S20" s="55">
        <v>15</v>
      </c>
      <c r="T20" s="55"/>
      <c r="U20" s="18"/>
    </row>
    <row r="21" spans="3:43" ht="18">
      <c r="C21" s="40" t="s">
        <v>39</v>
      </c>
      <c r="Y21" s="42"/>
      <c r="Z21" s="42"/>
      <c r="AA21" s="48"/>
      <c r="AC21" s="48"/>
      <c r="AD21" s="44"/>
      <c r="AE21" s="48"/>
      <c r="AF21" s="45"/>
      <c r="AG21" s="46"/>
      <c r="AH21" s="46"/>
      <c r="AI21" s="56"/>
      <c r="AJ21" s="48"/>
      <c r="AK21" s="48"/>
      <c r="AL21" s="44"/>
      <c r="AM21" s="44"/>
      <c r="AO21" s="45"/>
      <c r="AP21" s="45"/>
      <c r="AQ21" s="45"/>
    </row>
    <row r="22" spans="3:37" ht="18">
      <c r="C22" s="40"/>
      <c r="D22" s="40"/>
      <c r="G22" s="57" t="s">
        <v>10</v>
      </c>
      <c r="N22" s="58" t="s">
        <v>17</v>
      </c>
      <c r="O22" s="18"/>
      <c r="T22" s="45"/>
      <c r="U22" s="45"/>
      <c r="AA22" s="59"/>
      <c r="AC22" s="59"/>
      <c r="AE22" s="51"/>
      <c r="AF22" s="51"/>
      <c r="AG22" s="51"/>
      <c r="AH22" s="51"/>
      <c r="AI22" s="52"/>
      <c r="AJ22" s="52"/>
      <c r="AK22" s="59"/>
    </row>
    <row r="23" spans="35:43" ht="12.75">
      <c r="AI23" s="60"/>
      <c r="AO23" s="55"/>
      <c r="AP23" s="55"/>
      <c r="AQ23" s="18"/>
    </row>
    <row r="24" spans="5:21" ht="12.75">
      <c r="E24" s="61">
        <f>SUM(M18)</f>
        <v>0</v>
      </c>
      <c r="F24" s="44" t="s">
        <v>40</v>
      </c>
      <c r="G24" s="43">
        <v>3344</v>
      </c>
      <c r="H24" s="44" t="s">
        <v>41</v>
      </c>
      <c r="I24" s="62">
        <f>SUM(E24/G24)</f>
        <v>0</v>
      </c>
      <c r="J24" s="45"/>
      <c r="M24" s="61">
        <f>SUM(M18)</f>
        <v>0</v>
      </c>
      <c r="N24" s="44" t="s">
        <v>40</v>
      </c>
      <c r="O24" s="63">
        <v>0.8</v>
      </c>
      <c r="R24" s="44" t="s">
        <v>41</v>
      </c>
      <c r="S24" s="49">
        <f>SUM(M24/O24)</f>
        <v>0</v>
      </c>
      <c r="T24" s="55"/>
      <c r="U24" s="18"/>
    </row>
    <row r="25" spans="5:19" ht="12.75">
      <c r="E25" s="50" t="s">
        <v>42</v>
      </c>
      <c r="G25" s="64" t="s">
        <v>43</v>
      </c>
      <c r="I25" s="33" t="s">
        <v>44</v>
      </c>
      <c r="J25" s="33"/>
      <c r="M25" s="65" t="s">
        <v>45</v>
      </c>
      <c r="O25" s="64" t="s">
        <v>43</v>
      </c>
      <c r="S25" s="33" t="s">
        <v>46</v>
      </c>
    </row>
    <row r="26" spans="5:19" ht="12.75">
      <c r="E26" s="44" t="s">
        <v>47</v>
      </c>
      <c r="G26" s="66" t="s">
        <v>48</v>
      </c>
      <c r="I26" s="53">
        <v>16</v>
      </c>
      <c r="J26" s="64"/>
      <c r="O26" s="67"/>
      <c r="S26" s="53">
        <v>17</v>
      </c>
    </row>
    <row r="27" spans="3:19" ht="18">
      <c r="C27" s="40"/>
      <c r="D27" s="40"/>
      <c r="E27" s="52" t="s">
        <v>49</v>
      </c>
      <c r="F27" s="52"/>
      <c r="G27" s="52"/>
      <c r="H27" s="52"/>
      <c r="I27" s="68" t="s">
        <v>50</v>
      </c>
      <c r="J27" s="45"/>
      <c r="M27" s="20" t="s">
        <v>51</v>
      </c>
      <c r="S27" s="68" t="s">
        <v>50</v>
      </c>
    </row>
    <row r="28" spans="3:19" ht="18">
      <c r="C28" s="40"/>
      <c r="D28" s="40"/>
      <c r="I28" s="64"/>
      <c r="S28" s="64"/>
    </row>
    <row r="29" spans="3:4" ht="18">
      <c r="C29" s="40" t="s">
        <v>52</v>
      </c>
      <c r="D29" s="40"/>
    </row>
    <row r="30" spans="3:15" ht="12.75">
      <c r="C30" s="69" t="s">
        <v>53</v>
      </c>
      <c r="D30" s="42"/>
      <c r="E30" s="42"/>
      <c r="F30" s="42"/>
      <c r="M30" s="42"/>
      <c r="N30" s="42"/>
      <c r="O30" s="42"/>
    </row>
    <row r="32" spans="3:23" ht="12.75">
      <c r="C32" s="61">
        <f>SUM(S18)</f>
        <v>0</v>
      </c>
      <c r="D32" s="48" t="s">
        <v>40</v>
      </c>
      <c r="E32" s="43">
        <v>3344</v>
      </c>
      <c r="F32" s="50" t="s">
        <v>27</v>
      </c>
      <c r="G32" s="70">
        <f>SUM(C32/E32)</f>
        <v>0</v>
      </c>
      <c r="H32" s="44" t="s">
        <v>54</v>
      </c>
      <c r="I32" s="71">
        <f>SUM(S8)</f>
        <v>0</v>
      </c>
      <c r="J32" s="48" t="s">
        <v>27</v>
      </c>
      <c r="K32" s="72">
        <f>SUM(G32*I32)</f>
        <v>0</v>
      </c>
      <c r="L32" s="48" t="s">
        <v>29</v>
      </c>
      <c r="M32" s="11">
        <f>SUM(G13)</f>
        <v>0</v>
      </c>
      <c r="N32" s="44" t="s">
        <v>27</v>
      </c>
      <c r="O32" s="72">
        <f>SUM(K32*M32)</f>
        <v>0</v>
      </c>
      <c r="P32" s="44" t="s">
        <v>26</v>
      </c>
      <c r="Q32" s="72">
        <f>SUM(I24*S10*S9)</f>
        <v>0</v>
      </c>
      <c r="R32" s="44" t="s">
        <v>27</v>
      </c>
      <c r="S32" s="72">
        <f>SUM(O32+Q32)</f>
        <v>0</v>
      </c>
      <c r="T32" s="48" t="s">
        <v>29</v>
      </c>
      <c r="U32" s="11">
        <f>SUM(G14)</f>
        <v>0</v>
      </c>
      <c r="V32" s="44" t="s">
        <v>27</v>
      </c>
      <c r="W32" s="72">
        <f>SUM(S32*U32)</f>
        <v>0</v>
      </c>
    </row>
    <row r="33" spans="3:23" ht="12.75">
      <c r="C33" s="64" t="s">
        <v>55</v>
      </c>
      <c r="D33" s="51"/>
      <c r="E33" s="20" t="s">
        <v>56</v>
      </c>
      <c r="G33" s="73" t="s">
        <v>57</v>
      </c>
      <c r="I33" s="64" t="s">
        <v>58</v>
      </c>
      <c r="J33" s="65"/>
      <c r="K33" s="33" t="s">
        <v>59</v>
      </c>
      <c r="L33" s="59"/>
      <c r="M33" s="73" t="s">
        <v>60</v>
      </c>
      <c r="O33" s="73" t="s">
        <v>61</v>
      </c>
      <c r="Q33" s="44" t="s">
        <v>61</v>
      </c>
      <c r="S33" s="44" t="s">
        <v>62</v>
      </c>
      <c r="T33" s="44"/>
      <c r="U33" s="44" t="s">
        <v>63</v>
      </c>
      <c r="W33" s="50" t="s">
        <v>64</v>
      </c>
    </row>
    <row r="34" spans="3:23" ht="12.75">
      <c r="C34" s="64" t="s">
        <v>65</v>
      </c>
      <c r="G34" s="44" t="s">
        <v>66</v>
      </c>
      <c r="I34" s="64" t="s">
        <v>67</v>
      </c>
      <c r="J34" s="64"/>
      <c r="K34" s="33" t="s">
        <v>68</v>
      </c>
      <c r="M34" s="73" t="s">
        <v>69</v>
      </c>
      <c r="O34" s="52" t="s">
        <v>68</v>
      </c>
      <c r="Q34" s="44" t="s">
        <v>70</v>
      </c>
      <c r="S34" s="50" t="s">
        <v>71</v>
      </c>
      <c r="T34" s="64"/>
      <c r="U34" s="44" t="s">
        <v>72</v>
      </c>
      <c r="W34" s="50" t="s">
        <v>73</v>
      </c>
    </row>
    <row r="35" ht="12.75">
      <c r="Q35" s="44" t="s">
        <v>74</v>
      </c>
    </row>
    <row r="36" ht="12.75">
      <c r="Q36" s="64" t="s">
        <v>75</v>
      </c>
    </row>
    <row r="37" ht="12.75">
      <c r="C37" s="69" t="s">
        <v>76</v>
      </c>
    </row>
    <row r="39" spans="3:19" ht="12.75">
      <c r="C39" s="61">
        <f>SUM(S18)</f>
        <v>0</v>
      </c>
      <c r="D39" s="44" t="s">
        <v>40</v>
      </c>
      <c r="E39" s="74">
        <v>80000</v>
      </c>
      <c r="F39" s="44" t="s">
        <v>27</v>
      </c>
      <c r="G39" s="75">
        <f>SUM(C39/E39)</f>
        <v>0</v>
      </c>
      <c r="H39" s="44" t="s">
        <v>29</v>
      </c>
      <c r="I39" s="76">
        <f>SUM(S15)</f>
        <v>0</v>
      </c>
      <c r="J39" s="44" t="s">
        <v>27</v>
      </c>
      <c r="K39" s="72">
        <f>SUM(G39*I39)</f>
        <v>0</v>
      </c>
      <c r="L39" s="44" t="s">
        <v>29</v>
      </c>
      <c r="M39" s="11">
        <f>SUM(M32)</f>
        <v>0</v>
      </c>
      <c r="N39" s="44" t="s">
        <v>27</v>
      </c>
      <c r="O39" s="72">
        <f>SUM(K39*M39)</f>
        <v>0</v>
      </c>
      <c r="P39" s="44" t="s">
        <v>29</v>
      </c>
      <c r="Q39" s="11">
        <f>SUM(U32)</f>
        <v>0</v>
      </c>
      <c r="R39" s="44" t="s">
        <v>27</v>
      </c>
      <c r="S39" s="72">
        <f>SUM(O39*Q39)</f>
        <v>0</v>
      </c>
    </row>
    <row r="40" spans="3:19" ht="12.75">
      <c r="C40" s="64" t="s">
        <v>55</v>
      </c>
      <c r="E40" s="64" t="s">
        <v>77</v>
      </c>
      <c r="G40" s="64" t="s">
        <v>78</v>
      </c>
      <c r="I40" s="73" t="s">
        <v>79</v>
      </c>
      <c r="K40" s="73" t="s">
        <v>80</v>
      </c>
      <c r="M40" s="73" t="s">
        <v>60</v>
      </c>
      <c r="O40" s="73" t="s">
        <v>81</v>
      </c>
      <c r="Q40" s="44" t="s">
        <v>63</v>
      </c>
      <c r="S40" s="73" t="s">
        <v>64</v>
      </c>
    </row>
    <row r="41" spans="3:19" ht="12.75">
      <c r="C41" s="77" t="s">
        <v>65</v>
      </c>
      <c r="E41" s="64" t="s">
        <v>82</v>
      </c>
      <c r="G41" s="64" t="s">
        <v>66</v>
      </c>
      <c r="I41" s="73" t="s">
        <v>83</v>
      </c>
      <c r="K41" s="73" t="s">
        <v>84</v>
      </c>
      <c r="M41" s="73" t="s">
        <v>69</v>
      </c>
      <c r="O41" s="73" t="s">
        <v>85</v>
      </c>
      <c r="Q41" s="44" t="s">
        <v>72</v>
      </c>
      <c r="S41" s="73" t="s">
        <v>86</v>
      </c>
    </row>
    <row r="42" spans="9:19" ht="12.75">
      <c r="I42" s="44"/>
      <c r="S42" s="44"/>
    </row>
  </sheetData>
  <sheetProtection password="CA31" sheet="1" objects="1" scenarios="1"/>
  <printOptions/>
  <pageMargins left="0.25" right="0.25" top="0.5" bottom="0.5" header="0.5" footer="0.5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Frigo</dc:creator>
  <cp:keywords/>
  <dc:description/>
  <cp:lastModifiedBy>dvogt</cp:lastModifiedBy>
  <dcterms:created xsi:type="dcterms:W3CDTF">1997-08-20T16:00:46Z</dcterms:created>
  <dcterms:modified xsi:type="dcterms:W3CDTF">2009-09-16T20:55:09Z</dcterms:modified>
  <cp:category/>
  <cp:version/>
  <cp:contentType/>
  <cp:contentStatus/>
</cp:coreProperties>
</file>